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D38B2F2-892F-4E8A-A983-013827D09B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R7" i="3"/>
  <c r="AQ7" i="3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G12" i="3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<sst xmlns="http://schemas.openxmlformats.org/spreadsheetml/2006/main" count="74" uniqueCount="32">
  <si>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</si>
  <si>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</si>
  <si>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</si>
  <si>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</si>
  <si>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</si>
  <si>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</si>
  <si>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</si>
  <si>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</si>
  <si>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</si>
  <si>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</si>
  <si>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</si>
  <si>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</si>
  <si>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</si>
  <si>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</si>
  <si>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</si>
  <si>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</si>
  <si>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</si>
  <si>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</si>
  <si>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</si>
  <si>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</si>
  <si>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</si>
  <si>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</si>
  <si>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</si>
  <si>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</si>
  <si>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</si>
  <si>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Riku Ehrukainen</t>
  </si>
  <si>
    <t>NaPa-Pesis</t>
  </si>
  <si>
    <t>6.</t>
  </si>
  <si>
    <t>8.2.1991   Ilomantsi</t>
  </si>
  <si>
    <t>IlU = Ilomantsin Urheilijat  (1939),  kasvattajaseura</t>
  </si>
  <si>
    <t>4.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</si>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</sst>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39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24</v>
      </c>
      <c r="Z4" s="65" t="s">
        <v>26</v>
      </c>
      <c r="AA4" s="64">
        <v>2</v>
      </c>
      <c r="AB4" s="64">
        <v>0</v>
      </c>
      <c r="AC4" s="64">
        <v>0</v>
      </c>
      <c r="AD4" s="64">
        <v>1</v>
      </c>
      <c r="AE4" s="64">
        <v>2</v>
      </c>
      <c r="AF4" s="66">
        <v>0.33329999999999999</v>
      </c>
      <c r="AG4" s="67">
        <v>6</v>
      </c>
      <c r="AH4" s="7"/>
      <c r="AI4" s="7"/>
      <c r="AJ4" s="7"/>
      <c r="AK4" s="7"/>
      <c r="AL4" s="10"/>
      <c r="AM4" s="1"/>
      <c r="AN4" s="1"/>
      <c r="AO4" s="51"/>
      <c r="AP4" s="1"/>
      <c r="AQ4" s="1"/>
      <c r="AR4" s="51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2022</v>
      </c>
      <c r="Y5" s="68" t="s">
        <v>27</v>
      </c>
      <c r="Z5" s="65" t="s">
        <v>26</v>
      </c>
      <c r="AA5" s="64">
        <v>16</v>
      </c>
      <c r="AB5" s="64">
        <v>0</v>
      </c>
      <c r="AC5" s="64">
        <v>4</v>
      </c>
      <c r="AD5" s="69">
        <v>5</v>
      </c>
      <c r="AE5" s="64">
        <v>35</v>
      </c>
      <c r="AF5" s="66">
        <v>0.44869999999999999</v>
      </c>
      <c r="AG5" s="67">
        <v>78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2023</v>
      </c>
      <c r="Y6" s="12" t="s">
        <v>30</v>
      </c>
      <c r="Z6" s="1" t="s">
        <v>26</v>
      </c>
      <c r="AA6" s="12">
        <v>16</v>
      </c>
      <c r="AB6" s="12">
        <v>0</v>
      </c>
      <c r="AC6" s="12">
        <v>18</v>
      </c>
      <c r="AD6" s="12">
        <v>11</v>
      </c>
      <c r="AE6" s="12">
        <v>51</v>
      </c>
      <c r="AF6" s="70">
        <v>0.59302325581395354</v>
      </c>
      <c r="AG6" s="10">
        <v>86</v>
      </c>
      <c r="AH6" s="40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31">
        <v>0</v>
      </c>
      <c r="AS6" s="18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54" t="s">
        <v>13</v>
      </c>
      <c r="Y7" s="11"/>
      <c r="Z7" s="9"/>
      <c r="AA7" s="35">
        <f>SUM(AA4:AA6)</f>
        <v>34</v>
      </c>
      <c r="AB7" s="35">
        <f>SUM(AB4:AB6)</f>
        <v>0</v>
      </c>
      <c r="AC7" s="35">
        <f>SUM(AC4:AC6)</f>
        <v>22</v>
      </c>
      <c r="AD7" s="35">
        <f>SUM(AD4:AD6)</f>
        <v>17</v>
      </c>
      <c r="AE7" s="35">
        <f>SUM(AE4:AE6)</f>
        <v>88</v>
      </c>
      <c r="AF7" s="36">
        <f>PRODUCT(AE7/AG7)</f>
        <v>0.51764705882352946</v>
      </c>
      <c r="AG7" s="20">
        <f>SUM(AG4:AG6)</f>
        <v>170</v>
      </c>
      <c r="AH7" s="17"/>
      <c r="AI7" s="28"/>
      <c r="AJ7" s="41"/>
      <c r="AK7" s="42"/>
      <c r="AL7" s="10"/>
      <c r="AM7" s="35">
        <f>SUM(AM4:AM6)</f>
        <v>2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f>PRODUCT(AQ7/AS7)</f>
        <v>0</v>
      </c>
      <c r="AS7" s="38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6"/>
      <c r="R9" s="16" t="s">
        <v>10</v>
      </c>
      <c r="S9" s="16"/>
      <c r="T9" s="53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/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36</v>
      </c>
      <c r="F12" s="46">
        <f>PRODUCT(AB7+AN7)</f>
        <v>0</v>
      </c>
      <c r="G12" s="46">
        <f>PRODUCT(AC7+AO7)</f>
        <v>22</v>
      </c>
      <c r="H12" s="46">
        <f>PRODUCT(AD7+AP7)</f>
        <v>17</v>
      </c>
      <c r="I12" s="46">
        <f>PRODUCT(AE7+AQ7)</f>
        <v>88</v>
      </c>
      <c r="J12" s="63">
        <f>PRODUCT(I12/K12)</f>
        <v>0.5</v>
      </c>
      <c r="K12" s="10">
        <f>PRODUCT(AG7+AS7)</f>
        <v>176</v>
      </c>
      <c r="L12" s="52">
        <f>PRODUCT((F12+G12)/E12)</f>
        <v>0.61111111111111116</v>
      </c>
      <c r="M12" s="52">
        <f>PRODUCT(H12/E12)</f>
        <v>0.47222222222222221</v>
      </c>
      <c r="N12" s="52">
        <f>PRODUCT((F12+G12+H12)/E12)</f>
        <v>1.0833333333333333</v>
      </c>
      <c r="O12" s="52">
        <f>PRODUCT(I12/E12)</f>
        <v>2.4444444444444446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36</v>
      </c>
      <c r="F13" s="46">
        <f t="shared" ref="F13:I13" si="0">SUM(F10:F12)</f>
        <v>0</v>
      </c>
      <c r="G13" s="46">
        <f t="shared" si="0"/>
        <v>22</v>
      </c>
      <c r="H13" s="46">
        <f t="shared" si="0"/>
        <v>17</v>
      </c>
      <c r="I13" s="46">
        <f t="shared" si="0"/>
        <v>88</v>
      </c>
      <c r="J13" s="63">
        <f>PRODUCT(I13/K13)</f>
        <v>0.5</v>
      </c>
      <c r="K13" s="16">
        <f>SUM(K10:K12)</f>
        <v>176</v>
      </c>
      <c r="L13" s="52">
        <f>PRODUCT((F13+G13)/E13)</f>
        <v>0.61111111111111116</v>
      </c>
      <c r="M13" s="52">
        <f>PRODUCT(H13/E13)</f>
        <v>0.47222222222222221</v>
      </c>
      <c r="N13" s="52">
        <f>PRODUCT((F13+G13+H13)/E13)</f>
        <v>1.0833333333333333</v>
      </c>
      <c r="O13" s="52">
        <f>PRODUCT(I13/E13)</f>
        <v>2.4444444444444446</v>
      </c>
      <c r="Q13" s="10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4:AS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2023-09-02T08:06:42Z</dcterms:modified>
</cp:coreProperties>
</file>